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38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<sst xmlns="http://schemas.openxmlformats.org/spreadsheetml/2006/main" count="44" uniqueCount="34">
  <si>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事例１</t>
  </si>
  <si>
    <t>固定費</t>
  </si>
  <si>
    <t>円／月</t>
  </si>
  <si>
    <t>支出の部</t>
  </si>
  <si>
    <t>収入の部</t>
  </si>
  <si>
    <t>変動費</t>
  </si>
  <si>
    <t>仕入れ単価</t>
  </si>
  <si>
    <t>円／個</t>
  </si>
  <si>
    <t>個数</t>
  </si>
  <si>
    <t>支出の合計</t>
  </si>
  <si>
    <t>販売単価</t>
  </si>
  <si>
    <t>収入の合計</t>
  </si>
  <si>
    <t>個</t>
  </si>
  <si>
    <t>円</t>
  </si>
  <si>
    <t>利益</t>
  </si>
  <si>
    <t>事例２</t>
  </si>
  <si>
    <t>月</t>
  </si>
  <si>
    <t>火</t>
  </si>
  <si>
    <t>水</t>
  </si>
  <si>
    <t>木</t>
  </si>
  <si>
    <t>金</t>
  </si>
  <si>
    <t>土</t>
  </si>
  <si>
    <t>日</t>
  </si>
  <si>
    <t>人件費</t>
  </si>
  <si>
    <t>単価</t>
  </si>
  <si>
    <t>人</t>
  </si>
  <si>
    <t>時間</t>
  </si>
  <si>
    <t>仕入れ</t>
  </si>
  <si>
    <t>支出合計</t>
  </si>
  <si>
    <t>収入</t>
  </si>
  <si>
    <t>収入合計</t>
  </si>
  <si>
    <t>収益</t>
  </si>
  <si>
    <t>平日の平均販売個数</t>
  </si>
  <si>
    <t>土日の増加率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</si>
</sst>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8" fontId="0" fillId="0" borderId="0" xfId="16" applyAlignment="1">
      <alignment/>
    </xf>
    <xf numFmtId="0" fontId="0" fillId="2" borderId="0" xfId="0" applyFill="1" applyAlignment="1">
      <alignment/>
    </xf>
    <xf numFmtId="38" fontId="0" fillId="2" borderId="0" xfId="16" applyFill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Alignment="1">
      <alignment/>
    </xf>
    <xf numFmtId="38" fontId="0" fillId="3" borderId="0" xfId="16" applyFill="1" applyAlignment="1">
      <alignment/>
    </xf>
    <xf numFmtId="0" fontId="0" fillId="4" borderId="0" xfId="0" applyFill="1" applyAlignment="1">
      <alignment/>
    </xf>
    <xf numFmtId="38" fontId="0" fillId="4" borderId="0" xfId="16" applyFill="1" applyAlignment="1">
      <alignment/>
    </xf>
    <xf numFmtId="176" fontId="0" fillId="0" borderId="0" xfId="16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Sheet1!$A$16</c:f>
              <c:strCache>
                <c:ptCount val="1"/>
                <c:pt idx="0">
                  <c:v>利益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Sheet1!$A$7:$K$7</c:f>
              <c:strCache/>
            </c:strRef>
          </c:cat>
          <c:val>
            <c:numRef>
              <c:f>Sheet1!$B$16:$K$16</c:f>
              <c:numCache/>
            </c:numRef>
          </c:val>
        </c:ser>
        <c:axId val="37890618"/>
        <c:axId val="5471243"/>
      </c:barChart>
      <c:catAx>
        <c:axId val="37890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71243"/>
        <c:crosses val="autoZero"/>
        <c:auto val="1"/>
        <c:lblOffset val="100"/>
        <c:noMultiLvlLbl val="0"/>
      </c:catAx>
      <c:valAx>
        <c:axId val="54712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890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19050</xdr:rowOff>
    </xdr:from>
    <xdr:to>
      <xdr:col>7</xdr:col>
      <xdr:colOff>447675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238250" y="2933700"/>
        <a:ext cx="46386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3">
      <selection activeCell="I23" sqref="I23"/>
    </sheetView>
  </sheetViews>
  <sheetFormatPr defaultColWidth="9.00390625" defaultRowHeight="13.5"/>
  <cols>
    <col min="1" max="1" width="16.00390625" style="0" customWidth="1"/>
    <col min="2" max="2" width="10.25390625" style="1" bestFit="1" customWidth="1"/>
  </cols>
  <sheetData>
    <row r="1" ht="13.5">
      <c r="A1" t="s">
        <v>0</v>
      </c>
    </row>
    <row r="3" spans="1:2" s="4" customFormat="1" ht="13.5">
      <c r="A3" s="4" t="s">
        <v>3</v>
      </c>
      <c r="B3" s="5"/>
    </row>
    <row r="4" spans="1:12" ht="13.5">
      <c r="A4" t="s">
        <v>1</v>
      </c>
      <c r="B4" s="1">
        <v>1500000</v>
      </c>
      <c r="C4" s="1">
        <v>1500000</v>
      </c>
      <c r="D4" s="1">
        <v>1500000</v>
      </c>
      <c r="E4" s="1">
        <v>1500000</v>
      </c>
      <c r="F4" s="1">
        <v>1500000</v>
      </c>
      <c r="G4" s="1">
        <v>1500000</v>
      </c>
      <c r="H4" s="1">
        <v>1500000</v>
      </c>
      <c r="I4" s="1">
        <v>1500000</v>
      </c>
      <c r="J4" s="1">
        <v>1500000</v>
      </c>
      <c r="K4" s="1">
        <v>1500000</v>
      </c>
      <c r="L4" t="s">
        <v>2</v>
      </c>
    </row>
    <row r="5" spans="1:11" ht="13.5">
      <c r="A5" t="s">
        <v>5</v>
      </c>
      <c r="C5" s="1"/>
      <c r="D5" s="1"/>
      <c r="E5" s="1"/>
      <c r="F5" s="1"/>
      <c r="G5" s="1"/>
      <c r="H5" s="1"/>
      <c r="I5" s="1"/>
      <c r="J5" s="1"/>
      <c r="K5" s="1"/>
    </row>
    <row r="6" spans="1:12" ht="13.5">
      <c r="A6" t="s">
        <v>6</v>
      </c>
      <c r="B6" s="1">
        <v>125</v>
      </c>
      <c r="C6" s="1">
        <v>125</v>
      </c>
      <c r="D6" s="1">
        <v>125</v>
      </c>
      <c r="E6" s="1">
        <v>125</v>
      </c>
      <c r="F6" s="1">
        <v>125</v>
      </c>
      <c r="G6" s="1">
        <v>125</v>
      </c>
      <c r="H6" s="1">
        <v>125</v>
      </c>
      <c r="I6" s="1">
        <v>125</v>
      </c>
      <c r="J6" s="1">
        <v>125</v>
      </c>
      <c r="K6" s="1">
        <v>125</v>
      </c>
      <c r="L6" t="s">
        <v>7</v>
      </c>
    </row>
    <row r="7" spans="1:12" ht="13.5">
      <c r="A7" t="s">
        <v>8</v>
      </c>
      <c r="B7" s="1">
        <v>0</v>
      </c>
      <c r="C7" s="1">
        <v>3000</v>
      </c>
      <c r="D7" s="1">
        <v>6000</v>
      </c>
      <c r="E7" s="1">
        <v>9000</v>
      </c>
      <c r="F7" s="1">
        <v>12000</v>
      </c>
      <c r="G7" s="1">
        <v>15000</v>
      </c>
      <c r="H7" s="1">
        <v>18000</v>
      </c>
      <c r="I7" s="1">
        <v>21000</v>
      </c>
      <c r="J7" s="1">
        <v>24000</v>
      </c>
      <c r="K7" s="1">
        <v>27000</v>
      </c>
      <c r="L7" t="s">
        <v>12</v>
      </c>
    </row>
    <row r="8" spans="1:12" s="2" customFormat="1" ht="13.5">
      <c r="A8" s="2" t="s">
        <v>9</v>
      </c>
      <c r="B8" s="3">
        <f>B4+B6*B7</f>
        <v>1500000</v>
      </c>
      <c r="C8" s="3">
        <f aca="true" t="shared" si="0" ref="C8:K8">C4+C6*C7</f>
        <v>1875000</v>
      </c>
      <c r="D8" s="3">
        <f t="shared" si="0"/>
        <v>2250000</v>
      </c>
      <c r="E8" s="3">
        <f t="shared" si="0"/>
        <v>2625000</v>
      </c>
      <c r="F8" s="3">
        <f t="shared" si="0"/>
        <v>3000000</v>
      </c>
      <c r="G8" s="3">
        <f t="shared" si="0"/>
        <v>3375000</v>
      </c>
      <c r="H8" s="3">
        <f t="shared" si="0"/>
        <v>3750000</v>
      </c>
      <c r="I8" s="3">
        <f t="shared" si="0"/>
        <v>4125000</v>
      </c>
      <c r="J8" s="3">
        <f t="shared" si="0"/>
        <v>4500000</v>
      </c>
      <c r="K8" s="3">
        <f t="shared" si="0"/>
        <v>4875000</v>
      </c>
      <c r="L8" s="2" t="s">
        <v>13</v>
      </c>
    </row>
    <row r="9" spans="3:11" ht="13.5">
      <c r="C9" s="1"/>
      <c r="D9" s="1"/>
      <c r="E9" s="1"/>
      <c r="F9" s="1"/>
      <c r="G9" s="1"/>
      <c r="H9" s="1"/>
      <c r="I9" s="1"/>
      <c r="J9" s="1"/>
      <c r="K9" s="1"/>
    </row>
    <row r="10" spans="3:11" ht="13.5">
      <c r="C10" s="1"/>
      <c r="D10" s="1"/>
      <c r="E10" s="1"/>
      <c r="F10" s="1"/>
      <c r="G10" s="1"/>
      <c r="H10" s="1"/>
      <c r="I10" s="1"/>
      <c r="J10" s="1"/>
      <c r="K10" s="1"/>
    </row>
    <row r="11" spans="1:11" s="4" customFormat="1" ht="13.5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ht="13.5">
      <c r="A12" s="6" t="s">
        <v>10</v>
      </c>
      <c r="B12" s="1">
        <v>300</v>
      </c>
      <c r="C12" s="1">
        <v>300</v>
      </c>
      <c r="D12" s="1">
        <v>300</v>
      </c>
      <c r="E12" s="1">
        <v>300</v>
      </c>
      <c r="F12" s="1">
        <v>300</v>
      </c>
      <c r="G12" s="1">
        <v>300</v>
      </c>
      <c r="H12" s="1">
        <v>300</v>
      </c>
      <c r="I12" s="1">
        <v>300</v>
      </c>
      <c r="J12" s="1">
        <v>300</v>
      </c>
      <c r="K12" s="1">
        <v>300</v>
      </c>
      <c r="L12" t="s">
        <v>7</v>
      </c>
    </row>
    <row r="13" spans="1:12" ht="13.5">
      <c r="A13" s="6" t="s">
        <v>8</v>
      </c>
      <c r="B13" s="1">
        <f>B7</f>
        <v>0</v>
      </c>
      <c r="C13" s="1">
        <f aca="true" t="shared" si="1" ref="C13:K13">C7</f>
        <v>3000</v>
      </c>
      <c r="D13" s="1">
        <f t="shared" si="1"/>
        <v>6000</v>
      </c>
      <c r="E13" s="1">
        <f t="shared" si="1"/>
        <v>9000</v>
      </c>
      <c r="F13" s="1">
        <f t="shared" si="1"/>
        <v>12000</v>
      </c>
      <c r="G13" s="1">
        <f t="shared" si="1"/>
        <v>15000</v>
      </c>
      <c r="H13" s="1">
        <f t="shared" si="1"/>
        <v>18000</v>
      </c>
      <c r="I13" s="1">
        <f t="shared" si="1"/>
        <v>21000</v>
      </c>
      <c r="J13" s="1">
        <f t="shared" si="1"/>
        <v>24000</v>
      </c>
      <c r="K13" s="1">
        <f t="shared" si="1"/>
        <v>27000</v>
      </c>
      <c r="L13" t="s">
        <v>12</v>
      </c>
    </row>
    <row r="14" spans="1:12" s="2" customFormat="1" ht="13.5">
      <c r="A14" s="7" t="s">
        <v>11</v>
      </c>
      <c r="B14" s="3">
        <f>B12*B13</f>
        <v>0</v>
      </c>
      <c r="C14" s="3">
        <f aca="true" t="shared" si="2" ref="C14:K14">C12*C13</f>
        <v>900000</v>
      </c>
      <c r="D14" s="3">
        <f t="shared" si="2"/>
        <v>1800000</v>
      </c>
      <c r="E14" s="3">
        <f t="shared" si="2"/>
        <v>2700000</v>
      </c>
      <c r="F14" s="3">
        <f t="shared" si="2"/>
        <v>3600000</v>
      </c>
      <c r="G14" s="3">
        <f t="shared" si="2"/>
        <v>4500000</v>
      </c>
      <c r="H14" s="3">
        <f t="shared" si="2"/>
        <v>5400000</v>
      </c>
      <c r="I14" s="3">
        <f t="shared" si="2"/>
        <v>6300000</v>
      </c>
      <c r="J14" s="3">
        <f t="shared" si="2"/>
        <v>7200000</v>
      </c>
      <c r="K14" s="3">
        <f t="shared" si="2"/>
        <v>8100000</v>
      </c>
      <c r="L14" s="2" t="s">
        <v>13</v>
      </c>
    </row>
    <row r="15" spans="3:11" ht="13.5">
      <c r="C15" s="1"/>
      <c r="D15" s="1"/>
      <c r="E15" s="1"/>
      <c r="F15" s="1"/>
      <c r="G15" s="1"/>
      <c r="H15" s="1"/>
      <c r="I15" s="1"/>
      <c r="J15" s="1"/>
      <c r="K15" s="1"/>
    </row>
    <row r="16" spans="1:11" s="8" customFormat="1" ht="13.5">
      <c r="A16" s="8" t="s">
        <v>14</v>
      </c>
      <c r="B16" s="9">
        <f>B14-B8</f>
        <v>-1500000</v>
      </c>
      <c r="C16" s="9">
        <f aca="true" t="shared" si="3" ref="C16:K16">C14-C8</f>
        <v>-975000</v>
      </c>
      <c r="D16" s="9">
        <f t="shared" si="3"/>
        <v>-450000</v>
      </c>
      <c r="E16" s="9">
        <f t="shared" si="3"/>
        <v>75000</v>
      </c>
      <c r="F16" s="9">
        <f t="shared" si="3"/>
        <v>600000</v>
      </c>
      <c r="G16" s="9">
        <f t="shared" si="3"/>
        <v>1125000</v>
      </c>
      <c r="H16" s="9">
        <f t="shared" si="3"/>
        <v>1650000</v>
      </c>
      <c r="I16" s="9">
        <f t="shared" si="3"/>
        <v>2175000</v>
      </c>
      <c r="J16" s="9">
        <f t="shared" si="3"/>
        <v>2700000</v>
      </c>
      <c r="K16" s="9">
        <f t="shared" si="3"/>
        <v>3225000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D27" sqref="D27"/>
    </sheetView>
  </sheetViews>
  <sheetFormatPr defaultColWidth="9.00390625" defaultRowHeight="13.5"/>
  <cols>
    <col min="1" max="1" width="19.125" style="0" customWidth="1"/>
    <col min="2" max="2" width="9.50390625" style="1" customWidth="1"/>
    <col min="3" max="8" width="9.50390625" style="0" customWidth="1"/>
  </cols>
  <sheetData>
    <row r="1" ht="13.5">
      <c r="A1" t="s">
        <v>15</v>
      </c>
    </row>
    <row r="2" spans="2:8" ht="13.5">
      <c r="B2" s="1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</row>
    <row r="3" ht="13.5">
      <c r="A3" t="s">
        <v>3</v>
      </c>
    </row>
    <row r="4" spans="1:8" ht="13.5">
      <c r="A4" t="s">
        <v>1</v>
      </c>
      <c r="B4" s="1">
        <v>50000</v>
      </c>
      <c r="C4" s="1">
        <v>50000</v>
      </c>
      <c r="D4" s="1">
        <v>50000</v>
      </c>
      <c r="E4" s="1">
        <v>50000</v>
      </c>
      <c r="F4" s="1">
        <v>50000</v>
      </c>
      <c r="G4" s="1">
        <v>50000</v>
      </c>
      <c r="H4" s="1">
        <v>50000</v>
      </c>
    </row>
    <row r="5" spans="1:8" ht="13.5">
      <c r="A5" t="s">
        <v>23</v>
      </c>
      <c r="C5" s="1"/>
      <c r="D5" s="1"/>
      <c r="E5" s="1"/>
      <c r="F5" s="1"/>
      <c r="G5" s="1"/>
      <c r="H5" s="1"/>
    </row>
    <row r="6" spans="1:8" ht="13.5">
      <c r="A6" t="s">
        <v>24</v>
      </c>
      <c r="B6" s="1">
        <v>850</v>
      </c>
      <c r="C6" s="1">
        <v>850</v>
      </c>
      <c r="D6" s="1">
        <v>850</v>
      </c>
      <c r="E6" s="1">
        <v>850</v>
      </c>
      <c r="F6" s="1">
        <v>850</v>
      </c>
      <c r="G6" s="1">
        <v>850</v>
      </c>
      <c r="H6" s="1">
        <v>850</v>
      </c>
    </row>
    <row r="7" spans="1:8" ht="13.5">
      <c r="A7" t="s">
        <v>25</v>
      </c>
      <c r="B7" s="1">
        <v>2</v>
      </c>
      <c r="C7" s="1">
        <v>2</v>
      </c>
      <c r="D7" s="1">
        <v>2</v>
      </c>
      <c r="E7" s="1">
        <v>2</v>
      </c>
      <c r="F7" s="1">
        <v>2</v>
      </c>
      <c r="G7" s="1">
        <v>5</v>
      </c>
      <c r="H7" s="1">
        <v>5</v>
      </c>
    </row>
    <row r="8" spans="1:8" ht="13.5">
      <c r="A8" t="s">
        <v>26</v>
      </c>
      <c r="B8" s="1">
        <v>8</v>
      </c>
      <c r="C8" s="1">
        <v>8</v>
      </c>
      <c r="D8" s="1">
        <v>8</v>
      </c>
      <c r="E8" s="1">
        <v>8</v>
      </c>
      <c r="F8" s="1">
        <v>8</v>
      </c>
      <c r="G8" s="1">
        <v>8</v>
      </c>
      <c r="H8" s="1">
        <v>8</v>
      </c>
    </row>
    <row r="9" spans="1:8" ht="13.5">
      <c r="A9" t="s">
        <v>27</v>
      </c>
      <c r="C9" s="1"/>
      <c r="D9" s="1"/>
      <c r="E9" s="1"/>
      <c r="F9" s="1"/>
      <c r="G9" s="1"/>
      <c r="H9" s="1"/>
    </row>
    <row r="10" spans="1:8" ht="13.5">
      <c r="A10" t="s">
        <v>24</v>
      </c>
      <c r="B10" s="1">
        <v>35</v>
      </c>
      <c r="C10" s="1">
        <v>35</v>
      </c>
      <c r="D10" s="1">
        <v>35</v>
      </c>
      <c r="E10" s="1">
        <v>35</v>
      </c>
      <c r="F10" s="1">
        <v>35</v>
      </c>
      <c r="G10" s="1">
        <v>35</v>
      </c>
      <c r="H10" s="1">
        <v>35</v>
      </c>
    </row>
    <row r="11" spans="1:8" ht="13.5">
      <c r="A11" t="s">
        <v>8</v>
      </c>
      <c r="B11" s="1">
        <f ca="1">$B$21*(1+(RAND()-0.5)*2*0.2)</f>
        <v>1980.5824412508136</v>
      </c>
      <c r="C11" s="1">
        <f ca="1">$B$21*(1+(RAND()-0.5)*2*0.2)</f>
        <v>2101.768689716707</v>
      </c>
      <c r="D11" s="1">
        <f ca="1">$B$21*(1+(RAND()-0.5)*2*0.2)</f>
        <v>1639.3633077766701</v>
      </c>
      <c r="E11" s="1">
        <f ca="1">$B$21*(1+(RAND()-0.5)*2*0.2)</f>
        <v>1956.107274677031</v>
      </c>
      <c r="F11" s="1">
        <f ca="1">$B$21*(1+(RAND()-0.5)*2*0.2)</f>
        <v>2298.6062031199726</v>
      </c>
      <c r="G11" s="1">
        <f ca="1">$B$21*(1+(RAND()-0.5)*2*0.2)*$B$22</f>
        <v>4625.258671640305</v>
      </c>
      <c r="H11" s="1">
        <f ca="1">$B$21*(1+(RAND()-0.5)*2*0.2)*$B$22</f>
        <v>3208.093588786441</v>
      </c>
    </row>
    <row r="12" spans="1:8" s="8" customFormat="1" ht="13.5">
      <c r="A12" s="8" t="s">
        <v>28</v>
      </c>
      <c r="B12" s="9">
        <f>B4+B6*B7*B8+B10*B11</f>
        <v>132920.38544377848</v>
      </c>
      <c r="C12" s="9">
        <f aca="true" t="shared" si="0" ref="C12:H12">C4+C6*C7*C8+C10*C11</f>
        <v>137161.90414008475</v>
      </c>
      <c r="D12" s="9">
        <f t="shared" si="0"/>
        <v>120977.71577218345</v>
      </c>
      <c r="E12" s="9">
        <f t="shared" si="0"/>
        <v>132063.75461369607</v>
      </c>
      <c r="F12" s="9">
        <f t="shared" si="0"/>
        <v>144051.21710919903</v>
      </c>
      <c r="G12" s="9">
        <f t="shared" si="0"/>
        <v>245884.05350741066</v>
      </c>
      <c r="H12" s="9">
        <f t="shared" si="0"/>
        <v>196283.27560752543</v>
      </c>
    </row>
    <row r="13" spans="3:8" ht="13.5">
      <c r="C13" s="1"/>
      <c r="D13" s="1"/>
      <c r="E13" s="1"/>
      <c r="F13" s="1"/>
      <c r="G13" s="1"/>
      <c r="H13" s="1"/>
    </row>
    <row r="14" spans="1:8" ht="13.5">
      <c r="A14" t="s">
        <v>29</v>
      </c>
      <c r="C14" s="1"/>
      <c r="D14" s="1"/>
      <c r="E14" s="1"/>
      <c r="F14" s="1"/>
      <c r="G14" s="1"/>
      <c r="H14" s="1"/>
    </row>
    <row r="15" spans="1:8" ht="13.5">
      <c r="A15" t="s">
        <v>24</v>
      </c>
      <c r="B15" s="1">
        <v>65</v>
      </c>
      <c r="C15" s="1">
        <v>65</v>
      </c>
      <c r="D15" s="1">
        <v>65</v>
      </c>
      <c r="E15" s="1">
        <v>65</v>
      </c>
      <c r="F15" s="1">
        <v>65</v>
      </c>
      <c r="G15" s="1">
        <v>130</v>
      </c>
      <c r="H15" s="1">
        <v>130</v>
      </c>
    </row>
    <row r="16" spans="1:8" ht="13.5">
      <c r="A16" t="s">
        <v>8</v>
      </c>
      <c r="B16" s="1">
        <f>B11</f>
        <v>1980.5824412508136</v>
      </c>
      <c r="C16" s="1">
        <f aca="true" t="shared" si="1" ref="C16:H16">C11</f>
        <v>2101.768689716707</v>
      </c>
      <c r="D16" s="1">
        <f t="shared" si="1"/>
        <v>1639.3633077766701</v>
      </c>
      <c r="E16" s="1">
        <f t="shared" si="1"/>
        <v>1956.107274677031</v>
      </c>
      <c r="F16" s="1">
        <f t="shared" si="1"/>
        <v>2298.6062031199726</v>
      </c>
      <c r="G16" s="1">
        <f t="shared" si="1"/>
        <v>4625.258671640305</v>
      </c>
      <c r="H16" s="1">
        <f t="shared" si="1"/>
        <v>3208.093588786441</v>
      </c>
    </row>
    <row r="17" spans="1:8" s="8" customFormat="1" ht="13.5">
      <c r="A17" s="8" t="s">
        <v>30</v>
      </c>
      <c r="B17" s="9">
        <f>B15*B16</f>
        <v>128737.85868130288</v>
      </c>
      <c r="C17" s="9">
        <f aca="true" t="shared" si="2" ref="C17:H17">C15*C16</f>
        <v>136614.96483158594</v>
      </c>
      <c r="D17" s="9">
        <f t="shared" si="2"/>
        <v>106558.61500548356</v>
      </c>
      <c r="E17" s="9">
        <f t="shared" si="2"/>
        <v>127146.97285400702</v>
      </c>
      <c r="F17" s="9">
        <f t="shared" si="2"/>
        <v>149409.40320279822</v>
      </c>
      <c r="G17" s="9">
        <f t="shared" si="2"/>
        <v>601283.6273132396</v>
      </c>
      <c r="H17" s="9">
        <f t="shared" si="2"/>
        <v>417052.16654223733</v>
      </c>
    </row>
    <row r="18" spans="3:8" ht="13.5">
      <c r="C18" s="1"/>
      <c r="D18" s="1"/>
      <c r="E18" s="1"/>
      <c r="F18" s="1"/>
      <c r="G18" s="1"/>
      <c r="H18" s="1"/>
    </row>
    <row r="19" spans="1:8" s="10" customFormat="1" ht="13.5">
      <c r="A19" s="10" t="s">
        <v>31</v>
      </c>
      <c r="B19" s="11">
        <f>B17-B12</f>
        <v>-4182.526762475594</v>
      </c>
      <c r="C19" s="11">
        <f aca="true" t="shared" si="3" ref="C19:H19">C17-C12</f>
        <v>-546.9393084988114</v>
      </c>
      <c r="D19" s="11">
        <f t="shared" si="3"/>
        <v>-14419.100766699892</v>
      </c>
      <c r="E19" s="11">
        <f t="shared" si="3"/>
        <v>-4916.781759689053</v>
      </c>
      <c r="F19" s="11">
        <f t="shared" si="3"/>
        <v>5358.186093599186</v>
      </c>
      <c r="G19" s="11">
        <f t="shared" si="3"/>
        <v>355399.5738058289</v>
      </c>
      <c r="H19" s="11">
        <f t="shared" si="3"/>
        <v>220768.8909347119</v>
      </c>
    </row>
    <row r="21" spans="1:2" ht="13.5">
      <c r="A21" t="s">
        <v>32</v>
      </c>
      <c r="B21" s="1">
        <v>2000</v>
      </c>
    </row>
    <row r="22" spans="1:2" ht="13.5">
      <c r="A22" t="s">
        <v>33</v>
      </c>
      <c r="B22" s="12">
        <v>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慶應義塾大学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三田ITC</dc:creator>
  <cp:keywords/>
  <dc:description/>
  <cp:lastModifiedBy>msyk</cp:lastModifiedBy>
  <dcterms:created xsi:type="dcterms:W3CDTF">2000-12-07T07:53:25Z</dcterms:created>
  <dcterms:modified xsi:type="dcterms:W3CDTF">2000-12-12T13:53:15Z</dcterms:modified>
  <cp:category/>
  <cp:version/>
  <cp:contentType/>
  <cp:contentStatus/>
</cp:coreProperties>
</file>